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ТАТЬЯНА!\Прейскуранты\"/>
    </mc:Choice>
  </mc:AlternateContent>
  <bookViews>
    <workbookView xWindow="240" yWindow="120" windowWidth="24780" windowHeight="12165"/>
  </bookViews>
  <sheets>
    <sheet name="Лист1" sheetId="1" r:id="rId1"/>
    <sheet name="Лист2" sheetId="2" r:id="rId2"/>
  </sheets>
  <definedNames>
    <definedName name="_xlnm.Print_Area" localSheetId="0">Лист1!$A$1:$H$34</definedName>
    <definedName name="_xlnm.Print_Area" localSheetId="1">Лист2!$A$1:$F$10</definedName>
  </definedNames>
  <calcPr calcId="162913"/>
</workbook>
</file>

<file path=xl/calcChain.xml><?xml version="1.0" encoding="utf-8"?>
<calcChain xmlns="http://schemas.openxmlformats.org/spreadsheetml/2006/main">
  <c r="H21" i="1" l="1"/>
  <c r="E29" i="2" l="1"/>
  <c r="E28" i="2"/>
  <c r="E27" i="2"/>
  <c r="E7" i="2"/>
  <c r="E6" i="2"/>
  <c r="E5" i="2"/>
  <c r="F15" i="1" l="1"/>
  <c r="H15" i="1" l="1"/>
  <c r="H18" i="1"/>
  <c r="C26" i="2" l="1"/>
  <c r="D26" i="2" s="1"/>
  <c r="F26" i="2" s="1"/>
  <c r="C28" i="2"/>
  <c r="D28" i="2" s="1"/>
  <c r="F28" i="2" s="1"/>
  <c r="C5" i="2"/>
  <c r="C29" i="2"/>
  <c r="D29" i="2" s="1"/>
  <c r="F29" i="2" s="1"/>
  <c r="C27" i="2"/>
  <c r="D27" i="2" s="1"/>
  <c r="F27" i="2" s="1"/>
  <c r="C4" i="2"/>
  <c r="C6" i="2"/>
  <c r="C7" i="2"/>
  <c r="D7" i="2" s="1"/>
  <c r="F7" i="2" s="1"/>
  <c r="G20" i="2" l="1"/>
  <c r="G19" i="2"/>
  <c r="G18" i="2"/>
  <c r="D6" i="2" l="1"/>
  <c r="F6" i="2" s="1"/>
  <c r="D5" i="2"/>
  <c r="F5" i="2" s="1"/>
  <c r="D4" i="2"/>
  <c r="F4" i="2" s="1"/>
</calcChain>
</file>

<file path=xl/sharedStrings.xml><?xml version="1.0" encoding="utf-8"?>
<sst xmlns="http://schemas.openxmlformats.org/spreadsheetml/2006/main" count="51" uniqueCount="35">
  <si>
    <t>УТВЕРЖДЕНО</t>
  </si>
  <si>
    <t>ПРЕЙСКУРАНТ 11</t>
  </si>
  <si>
    <t>отпускных цены на продукцию побочного пользования</t>
  </si>
  <si>
    <t xml:space="preserve"> </t>
  </si>
  <si>
    <t>№ п/п</t>
  </si>
  <si>
    <t>Наименование продукции</t>
  </si>
  <si>
    <t>Ед. измер.</t>
  </si>
  <si>
    <t xml:space="preserve">Отпускная цена </t>
  </si>
  <si>
    <t>Цена с НДС</t>
  </si>
  <si>
    <t>Мед натуральный</t>
  </si>
  <si>
    <t>кг.</t>
  </si>
  <si>
    <t>Экономист по ценам</t>
  </si>
  <si>
    <t>Т.Н.Денисевич</t>
  </si>
  <si>
    <t xml:space="preserve">МЕД </t>
  </si>
  <si>
    <t>литр</t>
  </si>
  <si>
    <t>кг</t>
  </si>
  <si>
    <t>цена 1 кг с НДС (10%)</t>
  </si>
  <si>
    <t>цена объем</t>
  </si>
  <si>
    <t>банка с НДС (20%)</t>
  </si>
  <si>
    <t>цена за емкость с НДС</t>
  </si>
  <si>
    <t>Начальник ПЭО</t>
  </si>
  <si>
    <t>А.И.Зеленкевич</t>
  </si>
  <si>
    <t xml:space="preserve">ПРЕЙСКУРАНТ </t>
  </si>
  <si>
    <t>Отпускная цена без НДС</t>
  </si>
  <si>
    <t>веник банный березовый</t>
  </si>
  <si>
    <t>шт.</t>
  </si>
  <si>
    <t>веник банный дубовый</t>
  </si>
  <si>
    <t>л.</t>
  </si>
  <si>
    <t>Ставка НДС,%</t>
  </si>
  <si>
    <t>Червенского лесхоза</t>
  </si>
  <si>
    <t xml:space="preserve">приказ директора </t>
  </si>
  <si>
    <t>Цены вводятся в действие 12.11.2025 года</t>
  </si>
  <si>
    <t>Консервы мясные кусковые тушёнка "Трофейная" из мяса  лося, банка 338г.</t>
  </si>
  <si>
    <t>Консервы мясные кусковые тушёнка "Трофейная" из мяса оленя, банка 338г.</t>
  </si>
  <si>
    <t>12.11.2025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</si>
</sst>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3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/>
    <xf numFmtId="0" fontId="9" fillId="0" borderId="15" xfId="0" applyFont="1" applyBorder="1"/>
    <xf numFmtId="0" fontId="9" fillId="0" borderId="16" xfId="0" applyFont="1" applyBorder="1"/>
    <xf numFmtId="2" fontId="9" fillId="0" borderId="10" xfId="0" applyNumberFormat="1" applyFont="1" applyBorder="1"/>
    <xf numFmtId="2" fontId="9" fillId="0" borderId="16" xfId="0" applyNumberFormat="1" applyFont="1" applyBorder="1"/>
    <xf numFmtId="2" fontId="8" fillId="0" borderId="17" xfId="0" applyNumberFormat="1" applyFont="1" applyBorder="1"/>
    <xf numFmtId="0" fontId="9" fillId="0" borderId="18" xfId="0" applyFont="1" applyBorder="1"/>
    <xf numFmtId="0" fontId="9" fillId="0" borderId="4" xfId="0" applyFont="1" applyBorder="1"/>
    <xf numFmtId="0" fontId="9" fillId="0" borderId="13" xfId="0" applyFont="1" applyBorder="1"/>
    <xf numFmtId="0" fontId="9" fillId="0" borderId="14" xfId="0" applyFont="1" applyBorder="1"/>
    <xf numFmtId="2" fontId="9" fillId="0" borderId="19" xfId="0" applyNumberFormat="1" applyFont="1" applyBorder="1"/>
    <xf numFmtId="2" fontId="8" fillId="0" borderId="20" xfId="0" applyNumberFormat="1" applyFont="1" applyBorder="1"/>
    <xf numFmtId="0" fontId="3" fillId="0" borderId="0" xfId="1" applyFont="1" applyAlignment="1">
      <alignment horizontal="center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2" fontId="1" fillId="0" borderId="0" xfId="1" applyNumberFormat="1"/>
    <xf numFmtId="2" fontId="0" fillId="0" borderId="0" xfId="0" applyNumberFormat="1"/>
    <xf numFmtId="0" fontId="12" fillId="0" borderId="1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0" xfId="1" applyFont="1"/>
    <xf numFmtId="0" fontId="12" fillId="0" borderId="0" xfId="1" applyFont="1"/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1" fontId="12" fillId="0" borderId="7" xfId="1" applyNumberFormat="1" applyFont="1" applyBorder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0" borderId="10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" fontId="4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2" zoomScaleNormal="100" zoomScaleSheetLayoutView="100" workbookViewId="0">
      <selection activeCell="F6" sqref="F6"/>
    </sheetView>
  </sheetViews>
  <sheetFormatPr defaultRowHeight="12.75" x14ac:dyDescent="0.2"/>
  <cols>
    <col min="1" max="1" width="6.42578125" customWidth="1"/>
    <col min="3" max="3" width="25.140625" customWidth="1"/>
    <col min="5" max="5" width="2.42578125" customWidth="1"/>
    <col min="6" max="6" width="14.85546875" customWidth="1"/>
    <col min="7" max="8" width="13.140625" customWidth="1"/>
  </cols>
  <sheetData>
    <row r="1" spans="1:10" ht="18.75" hidden="1" x14ac:dyDescent="0.3">
      <c r="A1" s="1"/>
      <c r="B1" s="1"/>
      <c r="C1" s="1"/>
      <c r="D1" s="60"/>
      <c r="E1" s="60"/>
      <c r="F1" s="60"/>
      <c r="G1" s="60"/>
      <c r="H1" s="60"/>
      <c r="I1" s="2"/>
    </row>
    <row r="2" spans="1:10" ht="18.75" x14ac:dyDescent="0.3">
      <c r="A2" s="1"/>
      <c r="B2" s="1"/>
      <c r="C2" s="1"/>
      <c r="D2" s="3"/>
      <c r="E2" s="3"/>
      <c r="F2" s="3"/>
      <c r="G2" s="60" t="s">
        <v>0</v>
      </c>
      <c r="H2" s="60"/>
      <c r="I2" s="60"/>
      <c r="J2" s="60"/>
    </row>
    <row r="3" spans="1:10" ht="18.75" x14ac:dyDescent="0.3">
      <c r="A3" s="1"/>
      <c r="B3" s="1"/>
      <c r="C3" s="1"/>
      <c r="D3" s="3"/>
      <c r="E3" s="3"/>
      <c r="F3" s="3"/>
      <c r="G3" s="3" t="s">
        <v>30</v>
      </c>
      <c r="H3" s="3"/>
      <c r="I3" s="3"/>
      <c r="J3" s="3"/>
    </row>
    <row r="4" spans="1:10" ht="18.75" x14ac:dyDescent="0.3">
      <c r="A4" s="1"/>
      <c r="B4" s="1"/>
      <c r="C4" s="1"/>
      <c r="D4" s="3"/>
      <c r="E4" s="3"/>
      <c r="F4" s="3"/>
      <c r="G4" s="3" t="s">
        <v>29</v>
      </c>
      <c r="H4" s="3"/>
      <c r="I4" s="3"/>
      <c r="J4" s="3"/>
    </row>
    <row r="5" spans="1:10" ht="18.75" x14ac:dyDescent="0.3">
      <c r="A5" s="1"/>
      <c r="B5" s="1"/>
      <c r="C5" s="1"/>
      <c r="D5" s="4"/>
      <c r="E5" s="4"/>
      <c r="F5" s="35"/>
      <c r="G5" s="3" t="s">
        <v>34</v>
      </c>
      <c r="H5" s="3"/>
      <c r="I5" s="3"/>
      <c r="J5" s="3"/>
    </row>
    <row r="6" spans="1:10" ht="18.75" x14ac:dyDescent="0.3">
      <c r="A6" s="1"/>
      <c r="B6" s="1"/>
      <c r="C6" s="1"/>
      <c r="D6" s="4"/>
      <c r="E6" s="4"/>
      <c r="F6" s="35"/>
      <c r="G6" s="4"/>
      <c r="H6" s="3"/>
      <c r="I6" s="2"/>
    </row>
    <row r="7" spans="1:10" ht="18.75" x14ac:dyDescent="0.3">
      <c r="A7" s="1"/>
      <c r="B7" s="1"/>
      <c r="C7" s="1"/>
      <c r="D7" s="4"/>
      <c r="E7" s="4"/>
      <c r="F7" s="35"/>
      <c r="G7" s="4"/>
      <c r="H7" s="3"/>
      <c r="I7" s="2"/>
    </row>
    <row r="8" spans="1:10" ht="18.75" x14ac:dyDescent="0.3">
      <c r="A8" s="1"/>
      <c r="B8" s="1"/>
      <c r="C8" s="1"/>
      <c r="D8" s="4"/>
      <c r="E8" s="4"/>
      <c r="F8" s="35"/>
      <c r="G8" s="4"/>
      <c r="H8" s="3"/>
      <c r="I8" s="2"/>
    </row>
    <row r="9" spans="1:10" ht="18.75" x14ac:dyDescent="0.3">
      <c r="A9" s="61" t="s">
        <v>1</v>
      </c>
      <c r="B9" s="61"/>
      <c r="C9" s="61"/>
      <c r="D9" s="61"/>
      <c r="E9" s="61"/>
      <c r="F9" s="61"/>
      <c r="G9" s="61"/>
      <c r="H9" s="61"/>
      <c r="I9" s="2"/>
    </row>
    <row r="10" spans="1:10" ht="15.75" x14ac:dyDescent="0.25">
      <c r="A10" s="1"/>
      <c r="B10" s="1"/>
      <c r="C10" s="1"/>
      <c r="D10" s="1"/>
      <c r="E10" s="5"/>
      <c r="F10" s="5"/>
      <c r="G10" s="1"/>
      <c r="H10" s="1"/>
      <c r="I10" s="2"/>
    </row>
    <row r="11" spans="1:10" ht="18.75" x14ac:dyDescent="0.3">
      <c r="A11" s="62" t="s">
        <v>2</v>
      </c>
      <c r="B11" s="62"/>
      <c r="C11" s="62"/>
      <c r="D11" s="62"/>
      <c r="E11" s="62"/>
      <c r="F11" s="62"/>
      <c r="G11" s="62"/>
      <c r="H11" s="62"/>
      <c r="I11" s="2" t="s">
        <v>3</v>
      </c>
    </row>
    <row r="12" spans="1:10" ht="18.75" x14ac:dyDescent="0.3">
      <c r="A12" s="63"/>
      <c r="B12" s="63"/>
      <c r="C12" s="63"/>
      <c r="D12" s="63"/>
      <c r="E12" s="63"/>
      <c r="F12" s="63"/>
      <c r="G12" s="63"/>
      <c r="H12" s="63"/>
      <c r="I12" s="2"/>
    </row>
    <row r="13" spans="1:10" ht="18.75" x14ac:dyDescent="0.3">
      <c r="A13" s="6"/>
      <c r="B13" s="6"/>
      <c r="C13" s="6"/>
      <c r="D13" s="6"/>
      <c r="E13" s="6"/>
      <c r="F13" s="36"/>
      <c r="G13" s="6"/>
      <c r="H13" s="6"/>
      <c r="I13" s="2"/>
    </row>
    <row r="14" spans="1:10" ht="37.5" x14ac:dyDescent="0.2">
      <c r="A14" s="39" t="s">
        <v>4</v>
      </c>
      <c r="B14" s="64" t="s">
        <v>5</v>
      </c>
      <c r="C14" s="65"/>
      <c r="D14" s="64" t="s">
        <v>6</v>
      </c>
      <c r="E14" s="65"/>
      <c r="F14" s="39" t="s">
        <v>7</v>
      </c>
      <c r="G14" s="39" t="s">
        <v>28</v>
      </c>
      <c r="H14" s="40" t="s">
        <v>8</v>
      </c>
      <c r="I14" s="2"/>
    </row>
    <row r="15" spans="1:10" x14ac:dyDescent="0.2">
      <c r="A15" s="43">
        <v>1</v>
      </c>
      <c r="B15" s="46" t="s">
        <v>9</v>
      </c>
      <c r="C15" s="46"/>
      <c r="D15" s="47" t="s">
        <v>10</v>
      </c>
      <c r="E15" s="48"/>
      <c r="F15" s="57">
        <f>10.62*105%</f>
        <v>11.151</v>
      </c>
      <c r="G15" s="53">
        <v>10</v>
      </c>
      <c r="H15" s="57">
        <f>F15*1.1</f>
        <v>12.266100000000002</v>
      </c>
      <c r="I15" s="2"/>
    </row>
    <row r="16" spans="1:10" x14ac:dyDescent="0.2">
      <c r="A16" s="44"/>
      <c r="B16" s="46"/>
      <c r="C16" s="46"/>
      <c r="D16" s="49"/>
      <c r="E16" s="50"/>
      <c r="F16" s="58"/>
      <c r="G16" s="54"/>
      <c r="H16" s="58"/>
      <c r="I16" s="37"/>
      <c r="J16" s="38"/>
    </row>
    <row r="17" spans="1:8" x14ac:dyDescent="0.2">
      <c r="A17" s="45"/>
      <c r="B17" s="46"/>
      <c r="C17" s="46"/>
      <c r="D17" s="51"/>
      <c r="E17" s="52"/>
      <c r="F17" s="59"/>
      <c r="G17" s="55"/>
      <c r="H17" s="59"/>
    </row>
    <row r="18" spans="1:8" ht="19.5" customHeight="1" x14ac:dyDescent="0.2">
      <c r="A18" s="43">
        <v>2</v>
      </c>
      <c r="B18" s="56" t="s">
        <v>32</v>
      </c>
      <c r="C18" s="56"/>
      <c r="D18" s="47" t="s">
        <v>25</v>
      </c>
      <c r="E18" s="48"/>
      <c r="F18" s="57">
        <v>9.58</v>
      </c>
      <c r="G18" s="53">
        <v>20</v>
      </c>
      <c r="H18" s="57">
        <f>F18*1.2</f>
        <v>11.496</v>
      </c>
    </row>
    <row r="19" spans="1:8" ht="19.5" customHeight="1" x14ac:dyDescent="0.2">
      <c r="A19" s="44"/>
      <c r="B19" s="56"/>
      <c r="C19" s="56"/>
      <c r="D19" s="49"/>
      <c r="E19" s="50"/>
      <c r="F19" s="58"/>
      <c r="G19" s="54"/>
      <c r="H19" s="58"/>
    </row>
    <row r="20" spans="1:8" ht="19.5" customHeight="1" x14ac:dyDescent="0.2">
      <c r="A20" s="45"/>
      <c r="B20" s="56"/>
      <c r="C20" s="56"/>
      <c r="D20" s="51"/>
      <c r="E20" s="52"/>
      <c r="F20" s="59"/>
      <c r="G20" s="55"/>
      <c r="H20" s="59"/>
    </row>
    <row r="21" spans="1:8" ht="48.75" customHeight="1" x14ac:dyDescent="0.2">
      <c r="A21" s="43">
        <v>3</v>
      </c>
      <c r="B21" s="56" t="s">
        <v>33</v>
      </c>
      <c r="C21" s="56"/>
      <c r="D21" s="47" t="s">
        <v>25</v>
      </c>
      <c r="E21" s="48"/>
      <c r="F21" s="57">
        <v>9.58</v>
      </c>
      <c r="G21" s="53">
        <v>20</v>
      </c>
      <c r="H21" s="57">
        <f>F21*1.2</f>
        <v>11.496</v>
      </c>
    </row>
    <row r="22" spans="1:8" ht="12.75" customHeight="1" x14ac:dyDescent="0.2">
      <c r="A22" s="44"/>
      <c r="B22" s="56"/>
      <c r="C22" s="56"/>
      <c r="D22" s="49"/>
      <c r="E22" s="50"/>
      <c r="F22" s="58"/>
      <c r="G22" s="54"/>
      <c r="H22" s="58"/>
    </row>
    <row r="23" spans="1:8" ht="12.75" customHeight="1" x14ac:dyDescent="0.2">
      <c r="A23" s="45"/>
      <c r="B23" s="56"/>
      <c r="C23" s="56"/>
      <c r="D23" s="51"/>
      <c r="E23" s="52"/>
      <c r="F23" s="59"/>
      <c r="G23" s="55"/>
      <c r="H23" s="59"/>
    </row>
    <row r="24" spans="1:8" ht="33" customHeight="1" x14ac:dyDescent="0.3">
      <c r="A24" s="42" t="s">
        <v>31</v>
      </c>
      <c r="B24" s="41"/>
      <c r="C24" s="41"/>
      <c r="D24" s="41"/>
      <c r="E24" s="41"/>
      <c r="F24" s="41"/>
      <c r="G24" s="41"/>
      <c r="H24" s="41"/>
    </row>
    <row r="25" spans="1:8" ht="18.75" x14ac:dyDescent="0.3">
      <c r="A25" s="42"/>
      <c r="B25" s="41"/>
      <c r="C25" s="41"/>
      <c r="D25" s="41"/>
      <c r="E25" s="41"/>
      <c r="F25" s="41"/>
      <c r="G25" s="41"/>
      <c r="H25" s="41"/>
    </row>
    <row r="26" spans="1:8" ht="18.75" hidden="1" x14ac:dyDescent="0.3">
      <c r="A26" s="9"/>
      <c r="B26" s="1"/>
      <c r="C26" s="1"/>
      <c r="D26" s="1"/>
      <c r="E26" s="1"/>
      <c r="F26" s="1"/>
      <c r="G26" s="1"/>
      <c r="H26" s="1"/>
    </row>
    <row r="27" spans="1:8" ht="18.75" hidden="1" x14ac:dyDescent="0.3">
      <c r="A27" s="9"/>
      <c r="B27" s="1"/>
      <c r="C27" s="1"/>
      <c r="D27" s="1"/>
      <c r="E27" s="1"/>
      <c r="F27" s="1"/>
      <c r="G27" s="1"/>
      <c r="H27" s="1"/>
    </row>
    <row r="28" spans="1:8" ht="18.75" x14ac:dyDescent="0.3">
      <c r="A28" s="9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ht="18.75" x14ac:dyDescent="0.3">
      <c r="A31" s="9" t="s">
        <v>20</v>
      </c>
      <c r="C31" s="9"/>
      <c r="D31" s="3"/>
      <c r="E31" s="3"/>
      <c r="F31" s="3"/>
      <c r="G31" s="9" t="s">
        <v>21</v>
      </c>
    </row>
    <row r="32" spans="1:8" x14ac:dyDescent="0.2">
      <c r="A32" s="1"/>
      <c r="C32" s="1"/>
      <c r="D32" s="1"/>
      <c r="E32" s="1"/>
      <c r="F32" s="1"/>
      <c r="G32" s="1"/>
    </row>
    <row r="33" spans="1:7" ht="18.75" x14ac:dyDescent="0.3">
      <c r="A33" s="9" t="s">
        <v>11</v>
      </c>
      <c r="C33" s="9"/>
      <c r="E33" s="9"/>
      <c r="F33" s="9"/>
      <c r="G33" s="9" t="s">
        <v>12</v>
      </c>
    </row>
    <row r="34" spans="1:7" ht="18.75" x14ac:dyDescent="0.3">
      <c r="B34" s="9"/>
      <c r="C34" s="9"/>
      <c r="D34" s="9"/>
      <c r="E34" s="9"/>
      <c r="F34" s="9"/>
      <c r="G34" s="9"/>
    </row>
    <row r="35" spans="1:7" ht="18.75" x14ac:dyDescent="0.3">
      <c r="B35" s="9"/>
      <c r="C35" s="9"/>
      <c r="D35" s="9"/>
      <c r="E35" s="9"/>
      <c r="F35" s="9"/>
      <c r="G35" s="9"/>
    </row>
  </sheetData>
  <mergeCells count="25">
    <mergeCell ref="H21:H23"/>
    <mergeCell ref="H18:H20"/>
    <mergeCell ref="F18:F20"/>
    <mergeCell ref="H15:H17"/>
    <mergeCell ref="D1:H1"/>
    <mergeCell ref="G2:J2"/>
    <mergeCell ref="A9:H9"/>
    <mergeCell ref="A11:H11"/>
    <mergeCell ref="A12:H12"/>
    <mergeCell ref="B14:C14"/>
    <mergeCell ref="D14:E14"/>
    <mergeCell ref="F15:F17"/>
    <mergeCell ref="A15:A17"/>
    <mergeCell ref="B15:C17"/>
    <mergeCell ref="D15:E17"/>
    <mergeCell ref="G15:G17"/>
    <mergeCell ref="A18:A20"/>
    <mergeCell ref="B18:C20"/>
    <mergeCell ref="D18:E20"/>
    <mergeCell ref="G18:G20"/>
    <mergeCell ref="A21:A23"/>
    <mergeCell ref="B21:C23"/>
    <mergeCell ref="D21:E23"/>
    <mergeCell ref="F21:F23"/>
    <mergeCell ref="G21:G23"/>
  </mergeCells>
  <pageMargins left="1.06" right="0.75" top="0.75" bottom="0.75" header="0.3" footer="0.3"/>
  <pageSetup paperSize="9" scale="96" orientation="portrait" r:id="rId1"/>
  <colBreaks count="1" manualBreakCount="1">
    <brk id="8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="110" zoomScaleNormal="100" zoomScaleSheetLayoutView="110" workbookViewId="0">
      <selection activeCell="G39" sqref="G39"/>
    </sheetView>
  </sheetViews>
  <sheetFormatPr defaultRowHeight="12.75" x14ac:dyDescent="0.2"/>
  <cols>
    <col min="1" max="1" width="7.42578125" customWidth="1"/>
    <col min="2" max="2" width="13.5703125" customWidth="1"/>
    <col min="3" max="3" width="16" customWidth="1"/>
    <col min="4" max="5" width="13.5703125" customWidth="1"/>
    <col min="6" max="6" width="15" customWidth="1"/>
  </cols>
  <sheetData>
    <row r="1" spans="1:7" ht="46.5" x14ac:dyDescent="0.7">
      <c r="A1" s="66" t="s">
        <v>13</v>
      </c>
      <c r="B1" s="66"/>
      <c r="C1" s="66"/>
      <c r="D1" s="66"/>
      <c r="E1" s="66"/>
    </row>
    <row r="2" spans="1:7" ht="13.5" thickBot="1" x14ac:dyDescent="0.25"/>
    <row r="3" spans="1:7" ht="71.25" customHeight="1" thickBot="1" x14ac:dyDescent="0.25">
      <c r="A3" s="22" t="s">
        <v>14</v>
      </c>
      <c r="B3" s="23" t="s">
        <v>15</v>
      </c>
      <c r="C3" s="23" t="s">
        <v>16</v>
      </c>
      <c r="D3" s="23" t="s">
        <v>17</v>
      </c>
      <c r="E3" s="23" t="s">
        <v>18</v>
      </c>
      <c r="F3" s="24" t="s">
        <v>19</v>
      </c>
    </row>
    <row r="4" spans="1:7" ht="21.75" hidden="1" thickBot="1" x14ac:dyDescent="0.4">
      <c r="A4" s="10">
        <v>0.4</v>
      </c>
      <c r="B4" s="11">
        <v>0.52</v>
      </c>
      <c r="C4" s="12">
        <f>Лист1!$H$15</f>
        <v>12.266100000000002</v>
      </c>
      <c r="D4" s="13">
        <f>C4*B4</f>
        <v>6.3783720000000006</v>
      </c>
      <c r="E4" s="12">
        <v>0.66</v>
      </c>
      <c r="F4" s="14">
        <f>D4+E4</f>
        <v>7.0383720000000007</v>
      </c>
    </row>
    <row r="5" spans="1:7" ht="21.75" thickBot="1" x14ac:dyDescent="0.4">
      <c r="A5" s="15">
        <v>0.56999999999999995</v>
      </c>
      <c r="B5" s="16">
        <v>0.8</v>
      </c>
      <c r="C5" s="12">
        <f>Лист1!$H$15</f>
        <v>12.266100000000002</v>
      </c>
      <c r="D5" s="12">
        <f t="shared" ref="D5:D6" si="0">C5*B5</f>
        <v>9.8128800000000016</v>
      </c>
      <c r="E5" s="12">
        <f>0.53*1.2</f>
        <v>0.63600000000000001</v>
      </c>
      <c r="F5" s="14">
        <f t="shared" ref="F5:F6" si="1">D5+E5</f>
        <v>10.448880000000001</v>
      </c>
    </row>
    <row r="6" spans="1:7" ht="21.75" thickBot="1" x14ac:dyDescent="0.4">
      <c r="A6" s="15">
        <v>0.8</v>
      </c>
      <c r="B6" s="16">
        <v>1.1000000000000001</v>
      </c>
      <c r="C6" s="12">
        <f>Лист1!$H$15</f>
        <v>12.266100000000002</v>
      </c>
      <c r="D6" s="12">
        <f t="shared" si="0"/>
        <v>13.492710000000002</v>
      </c>
      <c r="E6" s="12">
        <f>0.52*1.2</f>
        <v>0.624</v>
      </c>
      <c r="F6" s="14">
        <f t="shared" si="1"/>
        <v>14.116710000000003</v>
      </c>
    </row>
    <row r="7" spans="1:7" ht="21.75" thickBot="1" x14ac:dyDescent="0.4">
      <c r="A7" s="17">
        <v>1</v>
      </c>
      <c r="B7" s="18">
        <v>1.4</v>
      </c>
      <c r="C7" s="19">
        <f>Лист1!H15</f>
        <v>12.266100000000002</v>
      </c>
      <c r="D7" s="19">
        <f>C7*B7</f>
        <v>17.172540000000001</v>
      </c>
      <c r="E7" s="19">
        <f>0.65*1.2</f>
        <v>0.78</v>
      </c>
      <c r="F7" s="20">
        <f>D7+E7</f>
        <v>17.952540000000003</v>
      </c>
    </row>
    <row r="10" spans="1:7" ht="45" customHeight="1" x14ac:dyDescent="0.2"/>
    <row r="12" spans="1:7" ht="18.75" hidden="1" x14ac:dyDescent="0.3">
      <c r="A12" s="61" t="s">
        <v>22</v>
      </c>
      <c r="B12" s="61"/>
      <c r="C12" s="61"/>
      <c r="D12" s="61"/>
      <c r="E12" s="61"/>
      <c r="F12" s="61"/>
      <c r="G12" s="61"/>
    </row>
    <row r="13" spans="1:7" ht="15.75" hidden="1" x14ac:dyDescent="0.25">
      <c r="A13" s="1"/>
      <c r="B13" s="1"/>
      <c r="C13" s="1"/>
      <c r="D13" s="1"/>
      <c r="E13" s="5"/>
      <c r="F13" s="1"/>
      <c r="G13" s="1"/>
    </row>
    <row r="14" spans="1:7" ht="18.75" hidden="1" x14ac:dyDescent="0.3">
      <c r="A14" s="62" t="s">
        <v>2</v>
      </c>
      <c r="B14" s="62"/>
      <c r="C14" s="62"/>
      <c r="D14" s="62"/>
      <c r="E14" s="62"/>
      <c r="F14" s="62"/>
      <c r="G14" s="62"/>
    </row>
    <row r="15" spans="1:7" ht="18.75" hidden="1" x14ac:dyDescent="0.3">
      <c r="A15" s="63"/>
      <c r="B15" s="63"/>
      <c r="C15" s="63"/>
      <c r="D15" s="63"/>
      <c r="E15" s="63"/>
      <c r="F15" s="63"/>
      <c r="G15" s="63"/>
    </row>
    <row r="16" spans="1:7" ht="18.75" hidden="1" x14ac:dyDescent="0.3">
      <c r="A16" s="21"/>
      <c r="B16" s="21"/>
      <c r="C16" s="21"/>
      <c r="D16" s="21"/>
      <c r="E16" s="21"/>
      <c r="F16" s="21"/>
      <c r="G16" s="21"/>
    </row>
    <row r="17" spans="1:7" ht="56.25" hidden="1" x14ac:dyDescent="0.2">
      <c r="A17" s="7" t="s">
        <v>4</v>
      </c>
      <c r="B17" s="67" t="s">
        <v>5</v>
      </c>
      <c r="C17" s="68"/>
      <c r="D17" s="27" t="s">
        <v>6</v>
      </c>
      <c r="E17" s="28"/>
      <c r="F17" s="7" t="s">
        <v>23</v>
      </c>
      <c r="G17" s="8" t="s">
        <v>8</v>
      </c>
    </row>
    <row r="18" spans="1:7" ht="18.75" hidden="1" customHeight="1" x14ac:dyDescent="0.35">
      <c r="A18" s="7">
        <v>1</v>
      </c>
      <c r="B18" s="75" t="s">
        <v>24</v>
      </c>
      <c r="C18" s="76"/>
      <c r="D18" s="27" t="s">
        <v>25</v>
      </c>
      <c r="E18" s="28"/>
      <c r="F18" s="25">
        <v>5.5</v>
      </c>
      <c r="G18" s="26">
        <f>F18*1.2</f>
        <v>6.6</v>
      </c>
    </row>
    <row r="19" spans="1:7" ht="18.75" hidden="1" customHeight="1" x14ac:dyDescent="0.35">
      <c r="A19" s="7">
        <v>2</v>
      </c>
      <c r="B19" s="75" t="s">
        <v>26</v>
      </c>
      <c r="C19" s="76"/>
      <c r="D19" s="27" t="s">
        <v>25</v>
      </c>
      <c r="E19" s="28"/>
      <c r="F19" s="25">
        <v>6.5</v>
      </c>
      <c r="G19" s="26">
        <f>F19*1.2</f>
        <v>7.8</v>
      </c>
    </row>
    <row r="20" spans="1:7" ht="12.75" hidden="1" customHeight="1" x14ac:dyDescent="0.2">
      <c r="A20" s="77">
        <v>1</v>
      </c>
      <c r="B20" s="75" t="s">
        <v>9</v>
      </c>
      <c r="C20" s="76"/>
      <c r="D20" s="29" t="s">
        <v>27</v>
      </c>
      <c r="E20" s="30"/>
      <c r="F20" s="69">
        <v>10.46</v>
      </c>
      <c r="G20" s="72">
        <f>F20*1.1</f>
        <v>11.506000000000002</v>
      </c>
    </row>
    <row r="21" spans="1:7" ht="12.75" hidden="1" customHeight="1" x14ac:dyDescent="0.2">
      <c r="A21" s="78"/>
      <c r="B21" s="80"/>
      <c r="C21" s="81"/>
      <c r="D21" s="31"/>
      <c r="E21" s="32"/>
      <c r="F21" s="70"/>
      <c r="G21" s="73"/>
    </row>
    <row r="22" spans="1:7" ht="12.75" hidden="1" customHeight="1" x14ac:dyDescent="0.2">
      <c r="A22" s="79"/>
      <c r="B22" s="80"/>
      <c r="C22" s="81"/>
      <c r="D22" s="33"/>
      <c r="E22" s="34"/>
      <c r="F22" s="71"/>
      <c r="G22" s="74"/>
    </row>
    <row r="23" spans="1:7" ht="46.5" hidden="1" x14ac:dyDescent="0.7">
      <c r="A23" s="66" t="s">
        <v>13</v>
      </c>
      <c r="B23" s="66"/>
      <c r="C23" s="66"/>
      <c r="D23" s="66"/>
      <c r="E23" s="66"/>
    </row>
    <row r="24" spans="1:7" ht="13.5" hidden="1" thickBot="1" x14ac:dyDescent="0.25"/>
    <row r="25" spans="1:7" ht="63.75" hidden="1" thickBot="1" x14ac:dyDescent="0.25">
      <c r="A25" s="22" t="s">
        <v>14</v>
      </c>
      <c r="B25" s="23" t="s">
        <v>15</v>
      </c>
      <c r="C25" s="23" t="s">
        <v>16</v>
      </c>
      <c r="D25" s="23" t="s">
        <v>17</v>
      </c>
      <c r="E25" s="23" t="s">
        <v>18</v>
      </c>
      <c r="F25" s="24" t="s">
        <v>19</v>
      </c>
    </row>
    <row r="26" spans="1:7" ht="21.75" hidden="1" thickBot="1" x14ac:dyDescent="0.4">
      <c r="A26" s="10">
        <v>0.4</v>
      </c>
      <c r="B26" s="11">
        <v>0.52</v>
      </c>
      <c r="C26" s="12">
        <f>Лист1!$H$15</f>
        <v>12.266100000000002</v>
      </c>
      <c r="D26" s="13">
        <f>C26*B26</f>
        <v>6.3783720000000006</v>
      </c>
      <c r="E26" s="12"/>
      <c r="F26" s="14">
        <f>D26+E26</f>
        <v>6.3783720000000006</v>
      </c>
    </row>
    <row r="27" spans="1:7" ht="21.75" hidden="1" thickBot="1" x14ac:dyDescent="0.4">
      <c r="A27" s="15">
        <v>0.56999999999999995</v>
      </c>
      <c r="B27" s="16">
        <v>0.8</v>
      </c>
      <c r="C27" s="12">
        <f>Лист1!$H$15</f>
        <v>12.266100000000002</v>
      </c>
      <c r="D27" s="12">
        <f t="shared" ref="D27:D29" si="2">C27*B27</f>
        <v>9.8128800000000016</v>
      </c>
      <c r="E27" s="12">
        <f>0.53*1.2</f>
        <v>0.63600000000000001</v>
      </c>
      <c r="F27" s="14">
        <f t="shared" ref="F27:F28" si="3">D27+E27</f>
        <v>10.448880000000001</v>
      </c>
    </row>
    <row r="28" spans="1:7" ht="21.75" hidden="1" thickBot="1" x14ac:dyDescent="0.4">
      <c r="A28" s="15">
        <v>0.8</v>
      </c>
      <c r="B28" s="16">
        <v>1.1000000000000001</v>
      </c>
      <c r="C28" s="12">
        <f>Лист1!$H$15</f>
        <v>12.266100000000002</v>
      </c>
      <c r="D28" s="12">
        <f t="shared" si="2"/>
        <v>13.492710000000002</v>
      </c>
      <c r="E28" s="12">
        <f>0.52*1.2</f>
        <v>0.624</v>
      </c>
      <c r="F28" s="14">
        <f t="shared" si="3"/>
        <v>14.116710000000003</v>
      </c>
    </row>
    <row r="29" spans="1:7" ht="21.75" hidden="1" thickBot="1" x14ac:dyDescent="0.4">
      <c r="A29" s="17">
        <v>1</v>
      </c>
      <c r="B29" s="18">
        <v>1.4</v>
      </c>
      <c r="C29" s="19">
        <f>Лист1!H15</f>
        <v>12.266100000000002</v>
      </c>
      <c r="D29" s="19">
        <f t="shared" si="2"/>
        <v>17.172540000000001</v>
      </c>
      <c r="E29" s="19">
        <f>0.65*1.2</f>
        <v>0.78</v>
      </c>
      <c r="F29" s="20">
        <f>D29+E29</f>
        <v>17.952540000000003</v>
      </c>
    </row>
  </sheetData>
  <mergeCells count="12">
    <mergeCell ref="A23:E23"/>
    <mergeCell ref="A1:E1"/>
    <mergeCell ref="A12:G12"/>
    <mergeCell ref="A14:G14"/>
    <mergeCell ref="A15:G15"/>
    <mergeCell ref="B17:C17"/>
    <mergeCell ref="F20:F22"/>
    <mergeCell ref="G20:G22"/>
    <mergeCell ref="B18:C18"/>
    <mergeCell ref="B19:C19"/>
    <mergeCell ref="A20:A22"/>
    <mergeCell ref="B20:C22"/>
  </mergeCells>
  <pageMargins left="1.1599999999999999" right="0.39370078740157483" top="0.95" bottom="0.74803149606299213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User</cp:lastModifiedBy>
  <cp:lastPrinted>2025-11-13T07:58:09Z</cp:lastPrinted>
  <dcterms:created xsi:type="dcterms:W3CDTF">2021-06-15T14:03:46Z</dcterms:created>
  <dcterms:modified xsi:type="dcterms:W3CDTF">2025-11-13T07:58:43Z</dcterms:modified>
</cp:coreProperties>
</file>